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 firstSheet="1" activeTab="3"/>
  </bookViews>
  <sheets>
    <sheet name="Приложение №1.1" sheetId="1" r:id="rId1"/>
    <sheet name="Приложение №1.2" sheetId="2" r:id="rId2"/>
    <sheet name="Приложение №1.3" sheetId="3" r:id="rId3"/>
    <sheet name="Приложение №1.4" sheetId="4" r:id="rId4"/>
  </sheets>
  <calcPr calcId="124519"/>
</workbook>
</file>

<file path=xl/calcChain.xml><?xml version="1.0" encoding="utf-8"?>
<calcChain xmlns="http://schemas.openxmlformats.org/spreadsheetml/2006/main">
  <c r="N8" i="4"/>
  <c r="N7"/>
  <c r="N10" i="3"/>
  <c r="N9"/>
  <c r="N8"/>
  <c r="N7"/>
  <c r="N12" i="1" l="1"/>
  <c r="N13" s="1"/>
  <c r="N11"/>
  <c r="N10"/>
  <c r="N9"/>
  <c r="N8"/>
  <c r="N7"/>
  <c r="N7" i="2"/>
  <c r="N10"/>
  <c r="N9"/>
  <c r="N8"/>
  <c r="N11" l="1"/>
  <c r="N12" s="1"/>
</calcChain>
</file>

<file path=xl/sharedStrings.xml><?xml version="1.0" encoding="utf-8"?>
<sst xmlns="http://schemas.openxmlformats.org/spreadsheetml/2006/main" count="206" uniqueCount="73">
  <si>
    <t>Приложение 1.1</t>
  </si>
  <si>
    <t>СПЕЦИФИКАЦИЯ</t>
  </si>
  <si>
    <t>ЛОТ</t>
  </si>
  <si>
    <t>Поставка батарей аккумуляторов, аккумуляторных стеллажей</t>
  </si>
  <si>
    <t>№ п.п.</t>
  </si>
  <si>
    <t>Номенклатура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</si>
  <si>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</si>
  <si>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</si>
  <si>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</si>
  <si>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</si>
  <si>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</si>
  <si>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</si>
  <si>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</si>
  <si>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</si>
  <si>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</si>
  <si>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</si>
  <si>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</si>
  <si>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</si>
  <si>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</si>
  <si>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36306</t>
  </si>
  <si>
    <t>БАТАРЕЯ АККУМУЛЯТОРОВ 6GFM-100X</t>
  </si>
  <si>
    <t>шт</t>
  </si>
  <si>
    <t xml:space="preserve">  кол-во: 12; г. Белорецк, ул.Ленина, д.41; Кузнецов Д.Н. 89051808865;  кол-во: 56; г.Бирск, ул. Бурновская, д.10; Выдрин Ю.А. 89173483781;  кол-во: 20; г. Мелеуз, ул. Воровского, д.2; Киреева В.Р. 89371692391;  кол-во: 36; с. Месягутово, ул. Коммунистичееская, д.24; Фазылов В.С. 89063756161;  кол-во: 8; г. Сибай, ул. Индустриальное шоссе, д.2; Устьянцева Л.А. 89279417186;  кол-во: 28; г. Стерлитамак, ул. Коммунистическая, д.30; Секварова С.В. 89656487022;  кол-во: 16; г. Туймазы, ул. Гафурова, д.60; Никоаичев А.П. 89018173670;  кол-во: 84; г. Уфа, ул. Каспийская, д.14; Мухаметшина З.Р. 89018173671</t>
  </si>
  <si>
    <t>36307</t>
  </si>
  <si>
    <t>БАТАРЕЯ АККУМУЛЯТОРОВ 6GFM-125X</t>
  </si>
  <si>
    <t xml:space="preserve">  кол-во: 4; г. Стерлитамак, ул. Коммунистическая, д.30; Секварова С.В. 89656487022;  кол-во: 24; г. Уфа, ул. Каспийская, д.14; Мухаметшина З.Р. 89018173671</t>
  </si>
  <si>
    <t>36308</t>
  </si>
  <si>
    <t>БАТАРЕЯ АККУМУЛЯТОРОВ 6GFM-38X</t>
  </si>
  <si>
    <t xml:space="preserve">  кол-во: 12; г. Белорецк, ул.Ленина, д.41; Кузнецов Д.Н. 89051808865;  кол-во: 12; г.Бирск, ул. Бурновская, д.10; Выдрин Ю.А. 89173483781;  кол-во: 4; г. Сибай, ул. Индустриальное шоссе, д.2; Устьянцева Л.А. 89279417186;  кол-во: 44; г. Стерлитамак, ул.  Коммунистическая, д.30; Секварова С.В. 89656487022;  кол-во: 24; г. Туймазы, ул. Гафурова, д.60; Николаичев А.П. 89018173670</t>
  </si>
  <si>
    <t>36310</t>
  </si>
  <si>
    <t>БАТАРЕЯ АККУМУЛЯТОРОВ 6GFM-65X</t>
  </si>
  <si>
    <t xml:space="preserve">  кол-во: 20; г. Белорецк, ул.Ленина, д.41; Кузнецов Д.Н. 89051808865;  кол-во: 80; г.Бирск, ул. Бурновская, д.10; Выдрин Ю.А. 89173483781;  кол-во: 4; с. Месягутово, ул. Коммунистическая, д.24; Фазылов В.С. 89063756161;  кол-во: 4; г. Сибай, ул. Индустрииальное шоссе, д.2; Устьянцева Л.А. 89279417186;  кол-во: 36; г. Стерлитамак, ул. Коммунистическая, д.30; Секварова С.В. 89656487022;  кол-во: 130; г. Туймазы, ул. Гафурова, д.60; Николаичев А.П. 89018173670;  кол-во: 20; г. Уфа, ул. Каспийская, д.14; Мухметшина З.Р. 89018173671</t>
  </si>
  <si>
    <t>5170</t>
  </si>
  <si>
    <t>СТЕЛЛАЖ АККУМУЛЯТОРНЫЙ 6GFM-100X</t>
  </si>
  <si>
    <t xml:space="preserve">  кол-во: 4; г. Белорецк, ул.Ленина, д.41; Кузнецов Д.Н. 89051808865;  кол-во: 8; с. Месягутово, ул. Коммунистическая, д.24; Фазылов В.С. 89063756161;  кол-во: 1; г. Стерлитамак, ул. Коммунистическая, д.30; Секварова С.В. 89656487022;  кол-во: 3; г. Туймаазы, ул. Гафурова, д.60; Николаичев А.П. 89018173670;  кол-во: 7;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</si>
  <si>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</si>
  <si>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</si>
  <si>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</si>
  <si>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</si>
  <si>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</si>
  <si>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</si>
  <si>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</si>
  <si>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 xml:space="preserve">Срок службы </t>
  </si>
  <si>
    <t>Инициатор закупки:</t>
  </si>
  <si>
    <t>Контактное лицо по тех. Вопросам</t>
  </si>
  <si>
    <t xml:space="preserve">  кол-во: 8; г.Бирск, ул. Бурновская, д.10; Выдрин Ю.А. 89173483781</t>
  </si>
  <si>
    <t xml:space="preserve">  кол-во: 4; г.Бирск, ул. Бурновская, д.10; Выдрин Ю.А. 89173483781</t>
  </si>
  <si>
    <t xml:space="preserve">  кол-во: 8; г.Бирск, ул. Бурновская, д.10; Выдрин Ю.А. 89173483781;  кол-во: 32; г. Уфа, ул. Каспийская, д.14; Мухаметшина З.Р. 89018173671</t>
  </si>
  <si>
    <t>Аккумуляторный блок выполнен по технологии AGM, герметизированные необслуживаемые с фронтальным расположением клемм; напряжение 12 В; ёмкость 100 А/ч; габариты - 528(Д) х 125(Ш) х 232(В); количество циклов D.O.D. 60% - 450; срок службы (при t= +25°С) не менее 12 лет; корпус из ABS пластика.</t>
  </si>
  <si>
    <t>Аккумуляторный блок выполнен по технологии AGM, герметизированные необслуживаемые с фронтальным расположением клемм; напряжение 12 В; ёмкость 125 А/ч; габариты - 528(Д) х 125(Г) х 283(В), количество циклов D.O.D. 60% - 450; срок службы (при t= +25°С) не менее 12 лет; корпус из ABS пластика.</t>
  </si>
  <si>
    <t>Аккумуляторный блок выполнен по технологии AGM, герметизированные необслуживаемые с фронтальным расположением клемм; напряжение 12 В; ёмкость 38 А/ч; габариты - 275(Д) х 104(Ш) х 214(В), количество циклов D.O.D. 60% - 450; срок службы (при t= +25°С) не менее 12 лет; корпус из ABS пластика.</t>
  </si>
  <si>
    <t>Аккумуляторный блок выполнен по технологии AGM, герметизированные необслуживаемые с фронтальным расположением клемм; напряжение 12 В; ёмкость 65 А/ч; габариты - 350(Д) х 125(Ш) х 226(В), количество циклов D.O.D. 60% - 450; срок службы (при t= +25°С) не менее 12 лет; корпус из ABS пластика.</t>
  </si>
  <si>
    <r>
      <t xml:space="preserve">Предельная сумма лота составляет: </t>
    </r>
    <r>
      <rPr>
        <b/>
        <sz val="11"/>
        <color theme="1"/>
        <rFont val="Calibri"/>
        <family val="2"/>
        <charset val="204"/>
        <scheme val="minor"/>
      </rPr>
      <t>526 280,00</t>
    </r>
    <r>
      <rPr>
        <sz val="11"/>
        <color theme="1"/>
        <rFont val="Calibri"/>
        <family val="2"/>
        <charset val="204"/>
        <scheme val="minor"/>
      </rPr>
      <t xml:space="preserve"> руб. с НДС.</t>
    </r>
  </si>
  <si>
    <t>2 квартал до 30 Мая 2014 года;  3 квартал до 31 июля 2014года.</t>
  </si>
  <si>
    <t>не менее 12 лет</t>
  </si>
  <si>
    <t>не менее 24 месяцев с момента ввода в эксплуатацию</t>
  </si>
  <si>
    <t>Стеллаж аккумуляторный для АКБ под батарею на 48 вольт ёмкостью до 125 А/ч, габариты стеллажа: 670(Д) х 590(Г) х 451(В)</t>
  </si>
  <si>
    <t>Хайруллин Р.Х., тел. (347)-250-66-85, эл. Почта: r.hairullin@bashtel.ru</t>
  </si>
  <si>
    <t>Приложение 1.3</t>
  </si>
  <si>
    <t xml:space="preserve">  кол-во: 4; г. Уфа, ул. Каспийская, д.14; Мухаметшина З.Р. 89018173671</t>
  </si>
  <si>
    <t xml:space="preserve">  кол-во: 1; г. Уфа, ул. Каспийская, д.14; Мухаметшина З.Р. 89018173671</t>
  </si>
  <si>
    <t>Предельная сумма лота составляет:  70 800,00 руб. с НДС.</t>
  </si>
  <si>
    <t>Приложение 1.4</t>
  </si>
  <si>
    <t xml:space="preserve">  кол-во: 12; г. Уфа, ул. Каспийская, д.14; Мухаметшина З.Р. 89018173671</t>
  </si>
  <si>
    <t xml:space="preserve">2 квартал до 30 Мая 2014 года; </t>
  </si>
  <si>
    <t>12</t>
  </si>
  <si>
    <t>0</t>
  </si>
  <si>
    <r>
      <t xml:space="preserve">Предельная сумма лота составляет: </t>
    </r>
    <r>
      <rPr>
        <b/>
        <sz val="11"/>
        <color theme="1"/>
        <rFont val="Calibri"/>
        <family val="2"/>
        <charset val="204"/>
        <scheme val="minor"/>
      </rPr>
      <t>106 200,00</t>
    </r>
    <r>
      <rPr>
        <sz val="11"/>
        <color theme="1"/>
        <rFont val="Calibri"/>
        <family val="2"/>
        <charset val="204"/>
        <scheme val="minor"/>
      </rPr>
      <t xml:space="preserve"> руб. с НДС.</t>
    </r>
  </si>
  <si>
    <t>Приложение 1.2</t>
  </si>
  <si>
    <t>Поставка должна быть комплектной и полностью соответствовать спецификации Приложения к проекту договора и Спецификации Оборудования данного раздела.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в ОАО «Башинформсвязь» и ОАО «Ростелеком» с указанием объёмов поставок. Аккумуляторные батареи закупаются дополнительно к существующим для увеличения мощности. Оборудование должно быть поставлено новым (не бывшим в использовании) в неповреждённой упаковке изготовителя, быть надлежащего качества, в соответствии с технической документацией. Производитель аккумуляторных батарей концерн "Coslight Nechnology International Group Limited".</t>
  </si>
  <si>
    <r>
      <t xml:space="preserve">Предельная сумма лота составляет: </t>
    </r>
    <r>
      <rPr>
        <b/>
        <sz val="11"/>
        <color theme="1"/>
        <rFont val="Calibri"/>
        <family val="2"/>
        <charset val="204"/>
        <scheme val="minor"/>
      </rPr>
      <t>6 787 360,00</t>
    </r>
    <r>
      <rPr>
        <sz val="11"/>
        <color theme="1"/>
        <rFont val="Calibri"/>
        <family val="2"/>
        <charset val="204"/>
        <scheme val="minor"/>
      </rPr>
      <t xml:space="preserve"> руб. с НДС.</t>
    </r>
  </si>
  <si>
    <t>Хайруллин Р.Х., тел. (347) 250-66-85, эл. Почта: r.hairullin@bashtel.ru</t>
  </si>
  <si>
    <t xml:space="preserve">Бедыс Н.А., тел. (347) 221-56-55 , эл.почта:  n.bedys@bashtel.ru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</si>
</sst>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08">
    <xf numFmtId="0" fontId="0" fillId="0" borderId="0" xfId="0"/>
    <xf numFmtId="0" fontId="2" fillId="0" borderId="0" xfId="1"/>
    <xf numFmtId="0" fontId="2" fillId="0" borderId="1" xfId="1" applyBorder="1" applyAlignment="1">
      <alignment vertical="top" wrapText="1"/>
    </xf>
    <xf numFmtId="0" fontId="2" fillId="0" borderId="0" xfId="1" applyBorder="1" applyAlignment="1">
      <alignment vertical="top" wrapText="1"/>
    </xf>
    <xf numFmtId="0" fontId="2" fillId="0" borderId="0" xfId="1" applyAlignment="1">
      <alignment horizontal="left"/>
    </xf>
    <xf numFmtId="0" fontId="2" fillId="0" borderId="1" xfId="1" applyBorder="1" applyAlignment="1">
      <alignment vertical="top"/>
    </xf>
    <xf numFmtId="164" fontId="2" fillId="0" borderId="1" xfId="1" applyNumberFormat="1" applyBorder="1" applyAlignment="1">
      <alignment horizontal="right" vertical="top" wrapText="1"/>
    </xf>
    <xf numFmtId="0" fontId="2" fillId="0" borderId="1" xfId="1" applyBorder="1" applyAlignment="1">
      <alignment horizontal="center" vertical="top"/>
    </xf>
    <xf numFmtId="0" fontId="5" fillId="0" borderId="2" xfId="1" applyFont="1" applyBorder="1" applyAlignment="1">
      <alignment horizontal="center" vertical="top" wrapText="1"/>
    </xf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0" borderId="0" xfId="1" applyBorder="1"/>
    <xf numFmtId="0" fontId="2" fillId="0" borderId="3" xfId="1" applyBorder="1"/>
    <xf numFmtId="0" fontId="2" fillId="0" borderId="4" xfId="1" applyBorder="1" applyAlignment="1">
      <alignment vertical="top" wrapText="1"/>
    </xf>
    <xf numFmtId="0" fontId="2" fillId="0" borderId="4" xfId="1" applyBorder="1"/>
    <xf numFmtId="0" fontId="2" fillId="0" borderId="0" xfId="1" applyAlignment="1">
      <alignment horizontal="right"/>
    </xf>
    <xf numFmtId="164" fontId="2" fillId="0" borderId="4" xfId="1" applyNumberFormat="1" applyBorder="1"/>
    <xf numFmtId="164" fontId="2" fillId="0" borderId="1" xfId="1" applyNumberFormat="1" applyBorder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left"/>
    </xf>
    <xf numFmtId="49" fontId="2" fillId="0" borderId="1" xfId="1" applyNumberFormat="1" applyBorder="1" applyAlignment="1">
      <alignment horizontal="left" vertical="top"/>
    </xf>
    <xf numFmtId="4" fontId="2" fillId="0" borderId="5" xfId="1" applyNumberFormat="1" applyBorder="1" applyAlignment="1">
      <alignment horizontal="right"/>
    </xf>
    <xf numFmtId="0" fontId="0" fillId="0" borderId="1" xfId="0" applyBorder="1" applyAlignment="1">
      <alignment vertical="top" wrapText="1"/>
    </xf>
    <xf numFmtId="0" fontId="2" fillId="0" borderId="0" xfId="1"/>
    <xf numFmtId="0" fontId="2" fillId="0" borderId="1" xfId="1" applyBorder="1" applyAlignment="1">
      <alignment vertical="top" wrapText="1"/>
    </xf>
    <xf numFmtId="0" fontId="2" fillId="0" borderId="0" xfId="1" applyBorder="1" applyAlignment="1">
      <alignment vertical="top" wrapText="1"/>
    </xf>
    <xf numFmtId="0" fontId="2" fillId="0" borderId="0" xfId="1" applyAlignment="1">
      <alignment horizontal="left"/>
    </xf>
    <xf numFmtId="0" fontId="2" fillId="0" borderId="1" xfId="1" applyBorder="1" applyAlignment="1">
      <alignment vertical="top"/>
    </xf>
    <xf numFmtId="164" fontId="2" fillId="0" borderId="1" xfId="1" applyNumberFormat="1" applyBorder="1" applyAlignment="1">
      <alignment horizontal="right" vertical="top" wrapText="1"/>
    </xf>
    <xf numFmtId="0" fontId="2" fillId="0" borderId="1" xfId="1" applyBorder="1" applyAlignment="1">
      <alignment horizontal="center" vertical="top"/>
    </xf>
    <xf numFmtId="0" fontId="5" fillId="0" borderId="2" xfId="1" applyFont="1" applyBorder="1" applyAlignment="1">
      <alignment horizontal="center" vertical="top" wrapText="1"/>
    </xf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0" borderId="0" xfId="1" applyBorder="1"/>
    <xf numFmtId="0" fontId="2" fillId="0" borderId="3" xfId="1" applyBorder="1"/>
    <xf numFmtId="0" fontId="2" fillId="0" borderId="4" xfId="1" applyBorder="1" applyAlignment="1">
      <alignment vertical="top" wrapText="1"/>
    </xf>
    <xf numFmtId="0" fontId="2" fillId="0" borderId="4" xfId="1" applyBorder="1"/>
    <xf numFmtId="0" fontId="2" fillId="0" borderId="0" xfId="1" applyAlignment="1">
      <alignment horizontal="right"/>
    </xf>
    <xf numFmtId="164" fontId="2" fillId="0" borderId="4" xfId="1" applyNumberFormat="1" applyBorder="1"/>
    <xf numFmtId="164" fontId="2" fillId="0" borderId="1" xfId="1" applyNumberFormat="1" applyBorder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6" xfId="1" applyBorder="1" applyAlignment="1">
      <alignment horizontal="left"/>
    </xf>
    <xf numFmtId="0" fontId="2" fillId="0" borderId="7" xfId="1" applyBorder="1" applyAlignment="1">
      <alignment horizontal="left"/>
    </xf>
    <xf numFmtId="0" fontId="2" fillId="0" borderId="8" xfId="1" applyBorder="1" applyAlignment="1">
      <alignment horizontal="left"/>
    </xf>
    <xf numFmtId="49" fontId="2" fillId="0" borderId="1" xfId="1" applyNumberFormat="1" applyBorder="1" applyAlignment="1">
      <alignment horizontal="left" vertical="top"/>
    </xf>
    <xf numFmtId="0" fontId="0" fillId="0" borderId="1" xfId="0" applyFill="1" applyBorder="1" applyAlignment="1">
      <alignment vertical="top" wrapText="1"/>
    </xf>
    <xf numFmtId="0" fontId="2" fillId="0" borderId="0" xfId="3"/>
    <xf numFmtId="0" fontId="2" fillId="0" borderId="0" xfId="3" applyAlignment="1">
      <alignment horizontal="right"/>
    </xf>
    <xf numFmtId="0" fontId="3" fillId="0" borderId="0" xfId="3" applyFont="1" applyAlignment="1">
      <alignment horizontal="left"/>
    </xf>
    <xf numFmtId="0" fontId="3" fillId="0" borderId="0" xfId="3" applyFont="1"/>
    <xf numFmtId="0" fontId="2" fillId="0" borderId="0" xfId="3" applyAlignment="1">
      <alignment horizontal="left"/>
    </xf>
    <xf numFmtId="0" fontId="2" fillId="0" borderId="0" xfId="3" applyFont="1"/>
    <xf numFmtId="0" fontId="2" fillId="0" borderId="0" xfId="3" applyFont="1" applyAlignment="1">
      <alignment horizontal="left"/>
    </xf>
    <xf numFmtId="0" fontId="2" fillId="0" borderId="0" xfId="3" applyFont="1" applyAlignment="1">
      <alignment vertical="center" wrapText="1"/>
    </xf>
    <xf numFmtId="0" fontId="5" fillId="0" borderId="2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center"/>
    </xf>
    <xf numFmtId="0" fontId="2" fillId="0" borderId="1" xfId="3" applyBorder="1" applyAlignment="1">
      <alignment horizontal="center" vertical="top"/>
    </xf>
    <xf numFmtId="0" fontId="2" fillId="0" borderId="1" xfId="3" applyBorder="1" applyAlignment="1">
      <alignment vertical="top" wrapText="1"/>
    </xf>
    <xf numFmtId="0" fontId="2" fillId="0" borderId="1" xfId="3" applyBorder="1" applyAlignment="1">
      <alignment vertical="top"/>
    </xf>
    <xf numFmtId="49" fontId="2" fillId="0" borderId="1" xfId="3" applyNumberFormat="1" applyBorder="1" applyAlignment="1">
      <alignment horizontal="left" vertical="top"/>
    </xf>
    <xf numFmtId="164" fontId="2" fillId="0" borderId="1" xfId="3" applyNumberFormat="1" applyBorder="1" applyAlignment="1">
      <alignment horizontal="right" vertical="top" wrapText="1"/>
    </xf>
    <xf numFmtId="0" fontId="2" fillId="0" borderId="3" xfId="3" applyBorder="1"/>
    <xf numFmtId="0" fontId="2" fillId="0" borderId="4" xfId="3" applyBorder="1"/>
    <xf numFmtId="0" fontId="2" fillId="0" borderId="4" xfId="3" applyBorder="1" applyAlignment="1">
      <alignment vertical="top" wrapText="1"/>
    </xf>
    <xf numFmtId="164" fontId="2" fillId="0" borderId="4" xfId="3" applyNumberFormat="1" applyBorder="1"/>
    <xf numFmtId="164" fontId="2" fillId="0" borderId="1" xfId="3" applyNumberFormat="1" applyBorder="1" applyAlignment="1">
      <alignment horizontal="right"/>
    </xf>
    <xf numFmtId="0" fontId="2" fillId="0" borderId="0" xfId="3" applyBorder="1" applyAlignment="1">
      <alignment vertical="top" wrapText="1"/>
    </xf>
    <xf numFmtId="0" fontId="2" fillId="0" borderId="0" xfId="3" applyBorder="1"/>
    <xf numFmtId="0" fontId="2" fillId="0" borderId="5" xfId="3" applyBorder="1" applyAlignment="1">
      <alignment horizontal="right"/>
    </xf>
    <xf numFmtId="4" fontId="2" fillId="0" borderId="5" xfId="3" applyNumberFormat="1" applyBorder="1" applyAlignment="1">
      <alignment horizontal="right"/>
    </xf>
    <xf numFmtId="0" fontId="2" fillId="0" borderId="1" xfId="1" applyBorder="1" applyAlignment="1">
      <alignment horizontal="left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Border="1" applyAlignment="1">
      <alignment horizontal="center"/>
    </xf>
    <xf numFmtId="0" fontId="2" fillId="0" borderId="3" xfId="1" applyFont="1" applyBorder="1" applyAlignment="1">
      <alignment horizontal="center" vertical="top" wrapText="1"/>
    </xf>
    <xf numFmtId="0" fontId="2" fillId="0" borderId="9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6" xfId="1" applyBorder="1" applyAlignment="1">
      <alignment horizontal="left"/>
    </xf>
    <xf numFmtId="0" fontId="2" fillId="0" borderId="7" xfId="1" applyBorder="1" applyAlignment="1">
      <alignment horizontal="left"/>
    </xf>
    <xf numFmtId="0" fontId="2" fillId="0" borderId="8" xfId="1" applyBorder="1" applyAlignment="1">
      <alignment horizontal="left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2" fillId="0" borderId="6" xfId="1" applyBorder="1" applyAlignment="1">
      <alignment horizontal="left" vertical="top" wrapText="1"/>
    </xf>
    <xf numFmtId="0" fontId="2" fillId="0" borderId="7" xfId="1" applyBorder="1" applyAlignment="1">
      <alignment horizontal="left" vertical="top" wrapText="1"/>
    </xf>
    <xf numFmtId="0" fontId="2" fillId="0" borderId="8" xfId="1" applyBorder="1" applyAlignment="1">
      <alignment horizontal="left" vertical="top" wrapText="1"/>
    </xf>
    <xf numFmtId="0" fontId="3" fillId="0" borderId="0" xfId="3" applyFont="1" applyAlignment="1">
      <alignment horizontal="center"/>
    </xf>
    <xf numFmtId="0" fontId="2" fillId="0" borderId="1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/>
    </xf>
    <xf numFmtId="0" fontId="6" fillId="0" borderId="5" xfId="3" applyFont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top" wrapText="1"/>
    </xf>
    <xf numFmtId="0" fontId="2" fillId="0" borderId="3" xfId="3" applyFont="1" applyBorder="1" applyAlignment="1">
      <alignment horizontal="center" vertical="top" wrapText="1"/>
    </xf>
    <xf numFmtId="0" fontId="2" fillId="0" borderId="9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center" vertical="top" wrapText="1"/>
    </xf>
    <xf numFmtId="0" fontId="2" fillId="0" borderId="1" xfId="3" applyBorder="1" applyAlignment="1">
      <alignment horizontal="left"/>
    </xf>
    <xf numFmtId="0" fontId="1" fillId="0" borderId="1" xfId="1" applyFont="1" applyBorder="1" applyAlignment="1">
      <alignment horizontal="left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7"/>
  <sheetViews>
    <sheetView topLeftCell="B13" workbookViewId="0">
      <selection activeCell="E21" sqref="E21:O21"/>
    </sheetView>
  </sheetViews>
  <sheetFormatPr defaultRowHeight="15"/>
  <cols>
    <col min="1" max="1" width="1" customWidth="1"/>
    <col min="2" max="2" width="3.7109375" customWidth="1"/>
    <col min="3" max="3" width="7.7109375" customWidth="1"/>
    <col min="4" max="4" width="17.7109375" customWidth="1"/>
    <col min="5" max="5" width="35.7109375" customWidth="1"/>
    <col min="6" max="11" width="6.7109375" customWidth="1"/>
    <col min="12" max="12" width="12.7109375" customWidth="1"/>
    <col min="13" max="14" width="12.85546875" customWidth="1"/>
    <col min="15" max="15" width="25.7109375" customWidth="1"/>
  </cols>
  <sheetData>
    <row r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7" t="s">
        <v>0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>
      <c r="A2" s="1"/>
      <c r="B2" s="76" t="s">
        <v>1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>
      <c r="A3" s="1"/>
      <c r="B3" s="1" t="s">
        <v>2</v>
      </c>
      <c r="C3" s="1" t="s">
        <v>3</v>
      </c>
      <c r="D3" s="21"/>
      <c r="E3" s="20"/>
      <c r="F3" s="1"/>
      <c r="G3" s="20"/>
      <c r="H3" s="1"/>
      <c r="I3" s="1"/>
      <c r="J3" s="1"/>
      <c r="K3" s="1"/>
      <c r="L3" s="1"/>
      <c r="M3" s="1"/>
      <c r="N3" s="1"/>
      <c r="O3" s="17"/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>
      <c r="A4" s="9"/>
      <c r="B4" s="77" t="s">
        <v>4</v>
      </c>
      <c r="C4" s="80" t="s">
        <v>5</v>
      </c>
      <c r="D4" s="77" t="s">
        <v>6</v>
      </c>
      <c r="E4" s="77" t="s">
        <v>7</v>
      </c>
      <c r="F4" s="77" t="s">
        <v>8</v>
      </c>
      <c r="G4" s="79" t="s">
        <v>9</v>
      </c>
      <c r="H4" s="79"/>
      <c r="I4" s="79"/>
      <c r="J4" s="79"/>
      <c r="K4" s="79"/>
      <c r="L4" s="85" t="s">
        <v>10</v>
      </c>
      <c r="M4" s="83" t="s">
        <v>11</v>
      </c>
      <c r="N4" s="78" t="s">
        <v>12</v>
      </c>
      <c r="O4" s="77" t="s">
        <v>13</v>
      </c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>
      <c r="A5" s="11"/>
      <c r="B5" s="77"/>
      <c r="C5" s="81"/>
      <c r="D5" s="77"/>
      <c r="E5" s="77"/>
      <c r="F5" s="77"/>
      <c r="G5" s="8" t="s">
        <v>14</v>
      </c>
      <c r="H5" s="8" t="s">
        <v>15</v>
      </c>
      <c r="I5" s="8" t="s">
        <v>16</v>
      </c>
      <c r="J5" s="8" t="s">
        <v>17</v>
      </c>
      <c r="K5" s="8" t="s">
        <v>18</v>
      </c>
      <c r="L5" s="86"/>
      <c r="M5" s="84"/>
      <c r="N5" s="78"/>
      <c r="O5" s="77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>
      <c r="A6" s="9"/>
      <c r="B6" s="12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391.5" customHeight="1">
      <c r="A7" s="1"/>
      <c r="B7" s="7">
        <v>1</v>
      </c>
      <c r="C7" s="7" t="s">
        <v>19</v>
      </c>
      <c r="D7" s="2" t="s">
        <v>20</v>
      </c>
      <c r="E7" s="24" t="s">
        <v>48</v>
      </c>
      <c r="F7" s="5" t="s">
        <v>21</v>
      </c>
      <c r="G7" s="22">
        <v>16</v>
      </c>
      <c r="H7" s="22">
        <v>164</v>
      </c>
      <c r="I7" s="22">
        <v>64</v>
      </c>
      <c r="J7" s="22">
        <v>16</v>
      </c>
      <c r="K7" s="22">
        <v>260</v>
      </c>
      <c r="L7" s="6">
        <v>9750</v>
      </c>
      <c r="M7" s="6">
        <v>2535000</v>
      </c>
      <c r="N7" s="6">
        <f>M7*1.18</f>
        <v>2991300</v>
      </c>
      <c r="O7" s="2" t="s">
        <v>22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50">
      <c r="A8" s="1"/>
      <c r="B8" s="7">
        <v>2</v>
      </c>
      <c r="C8" s="7" t="s">
        <v>23</v>
      </c>
      <c r="D8" s="2" t="s">
        <v>24</v>
      </c>
      <c r="E8" s="24" t="s">
        <v>49</v>
      </c>
      <c r="F8" s="5" t="s">
        <v>21</v>
      </c>
      <c r="G8" s="22">
        <v>8</v>
      </c>
      <c r="H8" s="22">
        <v>12</v>
      </c>
      <c r="I8" s="22">
        <v>8</v>
      </c>
      <c r="J8" s="22">
        <v>0</v>
      </c>
      <c r="K8" s="22">
        <v>28</v>
      </c>
      <c r="L8" s="6">
        <v>12500</v>
      </c>
      <c r="M8" s="6">
        <v>350000</v>
      </c>
      <c r="N8" s="6">
        <f t="shared" ref="N8:N11" si="0">M8*1.18</f>
        <v>413000</v>
      </c>
      <c r="O8" s="2" t="s">
        <v>25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255">
      <c r="A9" s="1"/>
      <c r="B9" s="7">
        <v>3</v>
      </c>
      <c r="C9" s="7" t="s">
        <v>26</v>
      </c>
      <c r="D9" s="2" t="s">
        <v>27</v>
      </c>
      <c r="E9" s="24" t="s">
        <v>50</v>
      </c>
      <c r="F9" s="5" t="s">
        <v>21</v>
      </c>
      <c r="G9" s="22">
        <v>0</v>
      </c>
      <c r="H9" s="22">
        <v>44</v>
      </c>
      <c r="I9" s="22">
        <v>52</v>
      </c>
      <c r="J9" s="22">
        <v>0</v>
      </c>
      <c r="K9" s="22">
        <v>96</v>
      </c>
      <c r="L9" s="6">
        <v>4500</v>
      </c>
      <c r="M9" s="6">
        <v>432000</v>
      </c>
      <c r="N9" s="6">
        <f t="shared" si="0"/>
        <v>509760</v>
      </c>
      <c r="O9" s="2" t="s">
        <v>28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345">
      <c r="A10" s="1"/>
      <c r="B10" s="7">
        <v>4</v>
      </c>
      <c r="C10" s="7" t="s">
        <v>29</v>
      </c>
      <c r="D10" s="2" t="s">
        <v>30</v>
      </c>
      <c r="E10" s="24" t="s">
        <v>51</v>
      </c>
      <c r="F10" s="5" t="s">
        <v>21</v>
      </c>
      <c r="G10" s="22">
        <v>4</v>
      </c>
      <c r="H10" s="22">
        <v>140</v>
      </c>
      <c r="I10" s="22">
        <v>150</v>
      </c>
      <c r="J10" s="22">
        <v>0</v>
      </c>
      <c r="K10" s="22">
        <v>294</v>
      </c>
      <c r="L10" s="6">
        <v>7500</v>
      </c>
      <c r="M10" s="6">
        <v>2205000</v>
      </c>
      <c r="N10" s="6">
        <f t="shared" si="0"/>
        <v>2601900</v>
      </c>
      <c r="O10" s="2" t="s">
        <v>31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240">
      <c r="A11" s="1"/>
      <c r="B11" s="7">
        <v>5</v>
      </c>
      <c r="C11" s="7" t="s">
        <v>32</v>
      </c>
      <c r="D11" s="2" t="s">
        <v>33</v>
      </c>
      <c r="E11" s="50" t="s">
        <v>56</v>
      </c>
      <c r="F11" s="5" t="s">
        <v>21</v>
      </c>
      <c r="G11" s="22">
        <v>0</v>
      </c>
      <c r="H11" s="22">
        <v>15</v>
      </c>
      <c r="I11" s="22">
        <v>8</v>
      </c>
      <c r="J11" s="22">
        <v>0</v>
      </c>
      <c r="K11" s="22">
        <v>23</v>
      </c>
      <c r="L11" s="6">
        <v>10000</v>
      </c>
      <c r="M11" s="6">
        <v>230000</v>
      </c>
      <c r="N11" s="6">
        <f t="shared" si="0"/>
        <v>271400</v>
      </c>
      <c r="O11" s="2" t="s">
        <v>34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1"/>
      <c r="B12" s="14"/>
      <c r="C12" s="16"/>
      <c r="D12" s="15"/>
      <c r="E12" s="15"/>
      <c r="F12" s="16"/>
      <c r="G12" s="16"/>
      <c r="H12" s="16"/>
      <c r="I12" s="16"/>
      <c r="J12" s="16"/>
      <c r="K12" s="16"/>
      <c r="L12" s="18"/>
      <c r="M12" s="19">
        <v>5752000</v>
      </c>
      <c r="N12" s="19">
        <f>SUM(N7:N11)</f>
        <v>6787360</v>
      </c>
      <c r="O12" s="3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1"/>
      <c r="B13" s="13"/>
      <c r="C13" s="13"/>
      <c r="D13" s="3"/>
      <c r="E13" s="3"/>
      <c r="F13" s="13"/>
      <c r="G13" s="13"/>
      <c r="H13" s="13"/>
      <c r="I13" s="13"/>
      <c r="J13" s="13"/>
      <c r="K13" s="13"/>
      <c r="L13" s="13"/>
      <c r="M13" s="13" t="s">
        <v>35</v>
      </c>
      <c r="N13" s="23">
        <f>N12-M12</f>
        <v>1035360</v>
      </c>
      <c r="O13" s="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1"/>
      <c r="B14" s="75" t="s">
        <v>70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>
      <c r="A15" s="25"/>
      <c r="B15" s="87" t="s">
        <v>36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9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</row>
    <row r="16" spans="1:30">
      <c r="A16" s="25"/>
      <c r="B16" s="90" t="s">
        <v>37</v>
      </c>
      <c r="C16" s="91"/>
      <c r="D16" s="92"/>
      <c r="E16" s="87" t="s">
        <v>53</v>
      </c>
      <c r="F16" s="88"/>
      <c r="G16" s="88"/>
      <c r="H16" s="88"/>
      <c r="I16" s="88"/>
      <c r="J16" s="88"/>
      <c r="K16" s="88"/>
      <c r="L16" s="88"/>
      <c r="M16" s="88"/>
      <c r="N16" s="88"/>
      <c r="O16" s="89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</row>
    <row r="17" spans="1:30" ht="31.5" customHeight="1">
      <c r="A17" s="25"/>
      <c r="B17" s="90" t="s">
        <v>38</v>
      </c>
      <c r="C17" s="91"/>
      <c r="D17" s="92"/>
      <c r="E17" s="93" t="s">
        <v>39</v>
      </c>
      <c r="F17" s="94"/>
      <c r="G17" s="94"/>
      <c r="H17" s="94"/>
      <c r="I17" s="94"/>
      <c r="J17" s="94"/>
      <c r="K17" s="94"/>
      <c r="L17" s="94"/>
      <c r="M17" s="94"/>
      <c r="N17" s="94"/>
      <c r="O17" s="95"/>
      <c r="P17" s="27"/>
      <c r="Q17" s="27"/>
      <c r="R17" s="27"/>
      <c r="S17" s="27"/>
      <c r="T17" s="27"/>
      <c r="U17" s="27"/>
      <c r="V17" s="25"/>
      <c r="W17" s="25"/>
      <c r="X17" s="25"/>
      <c r="Y17" s="25"/>
      <c r="Z17" s="25"/>
      <c r="AA17" s="25"/>
      <c r="AB17" s="25"/>
      <c r="AC17" s="25"/>
      <c r="AD17" s="25"/>
    </row>
    <row r="18" spans="1:30" ht="92.25" customHeight="1">
      <c r="A18" s="25"/>
      <c r="B18" s="90" t="s">
        <v>40</v>
      </c>
      <c r="C18" s="91"/>
      <c r="D18" s="92"/>
      <c r="E18" s="93" t="s">
        <v>69</v>
      </c>
      <c r="F18" s="94"/>
      <c r="G18" s="94"/>
      <c r="H18" s="94"/>
      <c r="I18" s="94"/>
      <c r="J18" s="94"/>
      <c r="K18" s="94"/>
      <c r="L18" s="94"/>
      <c r="M18" s="94"/>
      <c r="N18" s="94"/>
      <c r="O18" s="9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15" customHeight="1">
      <c r="A19" s="25"/>
      <c r="B19" s="90" t="s">
        <v>41</v>
      </c>
      <c r="C19" s="91"/>
      <c r="D19" s="92"/>
      <c r="E19" s="87" t="s">
        <v>55</v>
      </c>
      <c r="F19" s="88"/>
      <c r="G19" s="88"/>
      <c r="H19" s="88"/>
      <c r="I19" s="88"/>
      <c r="J19" s="88"/>
      <c r="K19" s="88"/>
      <c r="L19" s="88"/>
      <c r="M19" s="88"/>
      <c r="N19" s="88"/>
      <c r="O19" s="89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</row>
    <row r="20" spans="1:30">
      <c r="A20" s="25"/>
      <c r="B20" s="90" t="s">
        <v>42</v>
      </c>
      <c r="C20" s="91"/>
      <c r="D20" s="92"/>
      <c r="E20" s="46" t="s">
        <v>54</v>
      </c>
      <c r="F20" s="47"/>
      <c r="G20" s="47"/>
      <c r="H20" s="47"/>
      <c r="I20" s="47"/>
      <c r="J20" s="47"/>
      <c r="K20" s="47"/>
      <c r="L20" s="47"/>
      <c r="M20" s="47"/>
      <c r="N20" s="47"/>
      <c r="O20" s="48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</row>
    <row r="21" spans="1:30">
      <c r="A21" s="1"/>
      <c r="B21" s="82" t="s">
        <v>43</v>
      </c>
      <c r="C21" s="82"/>
      <c r="D21" s="82"/>
      <c r="E21" s="107" t="s">
        <v>72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>
      <c r="A22" s="1"/>
      <c r="B22" s="82" t="s">
        <v>44</v>
      </c>
      <c r="C22" s="82"/>
      <c r="D22" s="82"/>
      <c r="E22" s="107" t="s">
        <v>71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4" spans="1:30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>
      <c r="A25" s="1"/>
      <c r="B25" s="1"/>
      <c r="C25" s="1"/>
      <c r="D25" s="4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>
      <c r="A26" s="1"/>
      <c r="B26" s="1"/>
      <c r="C26" s="1"/>
      <c r="D26" s="4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>
      <c r="A27" s="1"/>
      <c r="B27" s="1"/>
      <c r="C27" s="1"/>
      <c r="D27" s="28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</sheetData>
  <mergeCells count="26">
    <mergeCell ref="B21:D21"/>
    <mergeCell ref="B22:D22"/>
    <mergeCell ref="E21:O21"/>
    <mergeCell ref="E22:O22"/>
    <mergeCell ref="M4:M5"/>
    <mergeCell ref="L4:L5"/>
    <mergeCell ref="B15:O15"/>
    <mergeCell ref="B16:D16"/>
    <mergeCell ref="E16:O16"/>
    <mergeCell ref="B17:D17"/>
    <mergeCell ref="E17:O17"/>
    <mergeCell ref="B18:D18"/>
    <mergeCell ref="E18:O18"/>
    <mergeCell ref="B19:D19"/>
    <mergeCell ref="E19:O19"/>
    <mergeCell ref="B20:D20"/>
    <mergeCell ref="B14:O14"/>
    <mergeCell ref="B2:O2"/>
    <mergeCell ref="B4:B5"/>
    <mergeCell ref="D4:D5"/>
    <mergeCell ref="N4:N5"/>
    <mergeCell ref="O4:O5"/>
    <mergeCell ref="E4:E5"/>
    <mergeCell ref="F4:F5"/>
    <mergeCell ref="G4:K4"/>
    <mergeCell ref="C4:C5"/>
  </mergeCells>
  <pageMargins left="0" right="0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6"/>
  <sheetViews>
    <sheetView topLeftCell="A13" workbookViewId="0">
      <selection activeCell="F30" sqref="F30"/>
    </sheetView>
  </sheetViews>
  <sheetFormatPr defaultRowHeight="15"/>
  <cols>
    <col min="1" max="1" width="0.85546875" customWidth="1"/>
    <col min="2" max="2" width="3.7109375" customWidth="1"/>
    <col min="3" max="3" width="7.7109375" customWidth="1"/>
    <col min="4" max="4" width="17.7109375" customWidth="1"/>
    <col min="5" max="5" width="35.7109375" customWidth="1"/>
    <col min="6" max="11" width="6.7109375" customWidth="1"/>
    <col min="12" max="14" width="12.7109375" customWidth="1"/>
    <col min="15" max="15" width="25.7109375" customWidth="1"/>
  </cols>
  <sheetData>
    <row r="1" spans="1:30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1" t="s">
        <v>68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</row>
    <row r="2" spans="1:30">
      <c r="A2" s="25"/>
      <c r="B2" s="76" t="s">
        <v>1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>
      <c r="A3" s="25"/>
      <c r="B3" s="25" t="s">
        <v>2</v>
      </c>
      <c r="C3" s="25" t="s">
        <v>3</v>
      </c>
      <c r="D3" s="45"/>
      <c r="E3" s="44"/>
      <c r="F3" s="25"/>
      <c r="G3" s="44"/>
      <c r="H3" s="25"/>
      <c r="I3" s="25"/>
      <c r="J3" s="25"/>
      <c r="K3" s="25"/>
      <c r="L3" s="25"/>
      <c r="M3" s="25"/>
      <c r="N3" s="25"/>
      <c r="O3" s="41"/>
      <c r="P3" s="28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</row>
    <row r="4" spans="1:30">
      <c r="A4" s="33"/>
      <c r="B4" s="77" t="s">
        <v>4</v>
      </c>
      <c r="C4" s="80" t="s">
        <v>5</v>
      </c>
      <c r="D4" s="77" t="s">
        <v>6</v>
      </c>
      <c r="E4" s="77" t="s">
        <v>7</v>
      </c>
      <c r="F4" s="77" t="s">
        <v>8</v>
      </c>
      <c r="G4" s="79" t="s">
        <v>9</v>
      </c>
      <c r="H4" s="79"/>
      <c r="I4" s="79"/>
      <c r="J4" s="79"/>
      <c r="K4" s="79"/>
      <c r="L4" s="85" t="s">
        <v>10</v>
      </c>
      <c r="M4" s="83" t="s">
        <v>11</v>
      </c>
      <c r="N4" s="78" t="s">
        <v>12</v>
      </c>
      <c r="O4" s="77" t="s">
        <v>13</v>
      </c>
      <c r="P4" s="34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</row>
    <row r="5" spans="1:30">
      <c r="A5" s="35"/>
      <c r="B5" s="77"/>
      <c r="C5" s="81"/>
      <c r="D5" s="77"/>
      <c r="E5" s="77"/>
      <c r="F5" s="77"/>
      <c r="G5" s="32" t="s">
        <v>14</v>
      </c>
      <c r="H5" s="32" t="s">
        <v>15</v>
      </c>
      <c r="I5" s="32" t="s">
        <v>16</v>
      </c>
      <c r="J5" s="32" t="s">
        <v>17</v>
      </c>
      <c r="K5" s="32" t="s">
        <v>18</v>
      </c>
      <c r="L5" s="86"/>
      <c r="M5" s="84"/>
      <c r="N5" s="78"/>
      <c r="O5" s="77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</row>
    <row r="6" spans="1:30">
      <c r="A6" s="33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  <c r="J6" s="36">
        <v>9</v>
      </c>
      <c r="K6" s="36">
        <v>10</v>
      </c>
      <c r="L6" s="36">
        <v>11</v>
      </c>
      <c r="M6" s="36">
        <v>12</v>
      </c>
      <c r="N6" s="36">
        <v>13</v>
      </c>
      <c r="O6" s="36">
        <v>14</v>
      </c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</row>
    <row r="7" spans="1:30" ht="137.25" customHeight="1">
      <c r="A7" s="25"/>
      <c r="B7" s="31">
        <v>1</v>
      </c>
      <c r="C7" s="31" t="s">
        <v>19</v>
      </c>
      <c r="D7" s="26" t="s">
        <v>20</v>
      </c>
      <c r="E7" s="24" t="s">
        <v>48</v>
      </c>
      <c r="F7" s="29" t="s">
        <v>21</v>
      </c>
      <c r="G7" s="49">
        <v>0</v>
      </c>
      <c r="H7" s="49">
        <v>0</v>
      </c>
      <c r="I7" s="49">
        <v>0</v>
      </c>
      <c r="J7" s="49">
        <v>8</v>
      </c>
      <c r="K7" s="49">
        <v>8</v>
      </c>
      <c r="L7" s="30">
        <v>9750</v>
      </c>
      <c r="M7" s="30">
        <v>78000</v>
      </c>
      <c r="N7" s="30">
        <f>M7*1.18</f>
        <v>92040</v>
      </c>
      <c r="O7" s="26" t="s">
        <v>45</v>
      </c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</row>
    <row r="8" spans="1:30" ht="137.25" customHeight="1">
      <c r="A8" s="25"/>
      <c r="B8" s="31">
        <v>2</v>
      </c>
      <c r="C8" s="31" t="s">
        <v>23</v>
      </c>
      <c r="D8" s="26" t="s">
        <v>24</v>
      </c>
      <c r="E8" s="24" t="s">
        <v>49</v>
      </c>
      <c r="F8" s="29" t="s">
        <v>21</v>
      </c>
      <c r="G8" s="49">
        <v>0</v>
      </c>
      <c r="H8" s="49">
        <v>0</v>
      </c>
      <c r="I8" s="49">
        <v>4</v>
      </c>
      <c r="J8" s="49">
        <v>0</v>
      </c>
      <c r="K8" s="49">
        <v>4</v>
      </c>
      <c r="L8" s="30">
        <v>12500</v>
      </c>
      <c r="M8" s="30">
        <v>50000</v>
      </c>
      <c r="N8" s="30">
        <f t="shared" ref="N8:N10" si="0">M8*1.18</f>
        <v>59000</v>
      </c>
      <c r="O8" s="26" t="s">
        <v>46</v>
      </c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</row>
    <row r="9" spans="1:30" ht="137.25" customHeight="1">
      <c r="A9" s="25"/>
      <c r="B9" s="31">
        <v>3</v>
      </c>
      <c r="C9" s="31" t="s">
        <v>26</v>
      </c>
      <c r="D9" s="26" t="s">
        <v>27</v>
      </c>
      <c r="E9" s="24" t="s">
        <v>50</v>
      </c>
      <c r="F9" s="29" t="s">
        <v>21</v>
      </c>
      <c r="G9" s="49">
        <v>0</v>
      </c>
      <c r="H9" s="49">
        <v>3</v>
      </c>
      <c r="I9" s="49">
        <v>1</v>
      </c>
      <c r="J9" s="49">
        <v>0</v>
      </c>
      <c r="K9" s="49">
        <v>4</v>
      </c>
      <c r="L9" s="30">
        <v>4500</v>
      </c>
      <c r="M9" s="30">
        <v>18000</v>
      </c>
      <c r="N9" s="30">
        <f t="shared" si="0"/>
        <v>21240</v>
      </c>
      <c r="O9" s="26" t="s">
        <v>46</v>
      </c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</row>
    <row r="10" spans="1:30" ht="136.5" customHeight="1">
      <c r="A10" s="25"/>
      <c r="B10" s="31">
        <v>4</v>
      </c>
      <c r="C10" s="31" t="s">
        <v>29</v>
      </c>
      <c r="D10" s="26" t="s">
        <v>30</v>
      </c>
      <c r="E10" s="24" t="s">
        <v>51</v>
      </c>
      <c r="F10" s="29" t="s">
        <v>21</v>
      </c>
      <c r="G10" s="49">
        <v>32</v>
      </c>
      <c r="H10" s="49">
        <v>0</v>
      </c>
      <c r="I10" s="49">
        <v>8</v>
      </c>
      <c r="J10" s="49">
        <v>0</v>
      </c>
      <c r="K10" s="49">
        <v>40</v>
      </c>
      <c r="L10" s="30">
        <v>7500</v>
      </c>
      <c r="M10" s="30">
        <v>300000</v>
      </c>
      <c r="N10" s="30">
        <f t="shared" si="0"/>
        <v>354000</v>
      </c>
      <c r="O10" s="26" t="s">
        <v>47</v>
      </c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</row>
    <row r="11" spans="1:30">
      <c r="A11" s="25"/>
      <c r="B11" s="38"/>
      <c r="C11" s="40"/>
      <c r="D11" s="39"/>
      <c r="E11" s="39"/>
      <c r="F11" s="40"/>
      <c r="G11" s="40"/>
      <c r="H11" s="40"/>
      <c r="I11" s="40"/>
      <c r="J11" s="40"/>
      <c r="K11" s="40"/>
      <c r="L11" s="42"/>
      <c r="M11" s="43">
        <v>446000</v>
      </c>
      <c r="N11" s="43">
        <f>SUM(N7:N10)</f>
        <v>526280</v>
      </c>
      <c r="O11" s="27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</row>
    <row r="12" spans="1:30">
      <c r="A12" s="25"/>
      <c r="B12" s="37"/>
      <c r="C12" s="37"/>
      <c r="D12" s="27"/>
      <c r="E12" s="27"/>
      <c r="F12" s="37"/>
      <c r="G12" s="37"/>
      <c r="H12" s="37"/>
      <c r="I12" s="37"/>
      <c r="J12" s="37"/>
      <c r="K12" s="37"/>
      <c r="L12" s="37"/>
      <c r="M12" s="37" t="s">
        <v>35</v>
      </c>
      <c r="N12" s="23">
        <f>N11-M11</f>
        <v>80280</v>
      </c>
      <c r="O12" s="27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>
      <c r="A13" s="25"/>
      <c r="B13" s="75" t="s">
        <v>52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</row>
    <row r="14" spans="1:30">
      <c r="A14" s="25"/>
      <c r="B14" s="87" t="s">
        <v>36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9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</row>
    <row r="15" spans="1:30">
      <c r="A15" s="25"/>
      <c r="B15" s="90" t="s">
        <v>37</v>
      </c>
      <c r="C15" s="91"/>
      <c r="D15" s="92"/>
      <c r="E15" s="87" t="s">
        <v>53</v>
      </c>
      <c r="F15" s="88"/>
      <c r="G15" s="88"/>
      <c r="H15" s="88"/>
      <c r="I15" s="88"/>
      <c r="J15" s="88"/>
      <c r="K15" s="88"/>
      <c r="L15" s="88"/>
      <c r="M15" s="88"/>
      <c r="N15" s="88"/>
      <c r="O15" s="89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</row>
    <row r="16" spans="1:30" ht="31.5" customHeight="1">
      <c r="A16" s="25"/>
      <c r="B16" s="90" t="s">
        <v>38</v>
      </c>
      <c r="C16" s="91"/>
      <c r="D16" s="92"/>
      <c r="E16" s="93" t="s">
        <v>39</v>
      </c>
      <c r="F16" s="94"/>
      <c r="G16" s="94"/>
      <c r="H16" s="94"/>
      <c r="I16" s="94"/>
      <c r="J16" s="94"/>
      <c r="K16" s="94"/>
      <c r="L16" s="94"/>
      <c r="M16" s="94"/>
      <c r="N16" s="94"/>
      <c r="O16" s="95"/>
      <c r="P16" s="27"/>
      <c r="Q16" s="27"/>
      <c r="R16" s="27"/>
      <c r="S16" s="27"/>
      <c r="T16" s="27"/>
      <c r="U16" s="27"/>
      <c r="V16" s="25"/>
      <c r="W16" s="25"/>
      <c r="X16" s="25"/>
      <c r="Y16" s="25"/>
      <c r="Z16" s="25"/>
      <c r="AA16" s="25"/>
      <c r="AB16" s="25"/>
      <c r="AC16" s="25"/>
      <c r="AD16" s="25"/>
    </row>
    <row r="17" spans="1:30" ht="94.5" customHeight="1">
      <c r="A17" s="25"/>
      <c r="B17" s="90" t="s">
        <v>40</v>
      </c>
      <c r="C17" s="91"/>
      <c r="D17" s="92"/>
      <c r="E17" s="93" t="s">
        <v>69</v>
      </c>
      <c r="F17" s="94"/>
      <c r="G17" s="94"/>
      <c r="H17" s="94"/>
      <c r="I17" s="94"/>
      <c r="J17" s="94"/>
      <c r="K17" s="94"/>
      <c r="L17" s="94"/>
      <c r="M17" s="94"/>
      <c r="N17" s="94"/>
      <c r="O17" s="9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</row>
    <row r="18" spans="1:30" ht="15" customHeight="1">
      <c r="A18" s="25"/>
      <c r="B18" s="90" t="s">
        <v>41</v>
      </c>
      <c r="C18" s="91"/>
      <c r="D18" s="92"/>
      <c r="E18" s="87" t="s">
        <v>55</v>
      </c>
      <c r="F18" s="88"/>
      <c r="G18" s="88"/>
      <c r="H18" s="88"/>
      <c r="I18" s="88"/>
      <c r="J18" s="88"/>
      <c r="K18" s="88"/>
      <c r="L18" s="88"/>
      <c r="M18" s="88"/>
      <c r="N18" s="88"/>
      <c r="O18" s="89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>
      <c r="A19" s="25"/>
      <c r="B19" s="90" t="s">
        <v>42</v>
      </c>
      <c r="C19" s="91"/>
      <c r="D19" s="92"/>
      <c r="E19" s="46" t="s">
        <v>54</v>
      </c>
      <c r="F19" s="47"/>
      <c r="G19" s="47"/>
      <c r="H19" s="47"/>
      <c r="I19" s="47"/>
      <c r="J19" s="47"/>
      <c r="K19" s="47"/>
      <c r="L19" s="47"/>
      <c r="M19" s="47"/>
      <c r="N19" s="47"/>
      <c r="O19" s="48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</row>
    <row r="20" spans="1:30">
      <c r="A20" s="25"/>
      <c r="B20" s="82" t="s">
        <v>43</v>
      </c>
      <c r="C20" s="82"/>
      <c r="D20" s="82"/>
      <c r="E20" s="107" t="s">
        <v>72</v>
      </c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</row>
    <row r="21" spans="1:30">
      <c r="A21" s="25"/>
      <c r="B21" s="82" t="s">
        <v>44</v>
      </c>
      <c r="C21" s="82"/>
      <c r="D21" s="82"/>
      <c r="E21" s="75" t="s">
        <v>57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</row>
    <row r="23" spans="1:30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</row>
    <row r="24" spans="1:30">
      <c r="A24" s="25"/>
      <c r="B24" s="25"/>
      <c r="C24" s="25"/>
      <c r="D24" s="28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</row>
    <row r="25" spans="1:30">
      <c r="A25" s="25"/>
      <c r="B25" s="25"/>
      <c r="C25" s="25"/>
      <c r="D25" s="28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</row>
    <row r="26" spans="1:30">
      <c r="A26" s="25"/>
      <c r="B26" s="25"/>
      <c r="C26" s="25"/>
      <c r="D26" s="28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</row>
  </sheetData>
  <mergeCells count="26">
    <mergeCell ref="B20:D20"/>
    <mergeCell ref="B21:D21"/>
    <mergeCell ref="E20:O20"/>
    <mergeCell ref="E21:O21"/>
    <mergeCell ref="M4:M5"/>
    <mergeCell ref="L4:L5"/>
    <mergeCell ref="B15:D15"/>
    <mergeCell ref="B14:O14"/>
    <mergeCell ref="E15:O15"/>
    <mergeCell ref="B19:D19"/>
    <mergeCell ref="B16:D16"/>
    <mergeCell ref="E16:O16"/>
    <mergeCell ref="B18:D18"/>
    <mergeCell ref="E18:O18"/>
    <mergeCell ref="B17:D17"/>
    <mergeCell ref="E17:O17"/>
    <mergeCell ref="B13:O13"/>
    <mergeCell ref="B2:O2"/>
    <mergeCell ref="B4:B5"/>
    <mergeCell ref="D4:D5"/>
    <mergeCell ref="N4:N5"/>
    <mergeCell ref="O4:O5"/>
    <mergeCell ref="E4:E5"/>
    <mergeCell ref="F4:F5"/>
    <mergeCell ref="G4:K4"/>
    <mergeCell ref="C4:C5"/>
  </mergeCells>
  <pageMargins left="0" right="0" top="0.59055118110236227" bottom="0.59055118110236227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24"/>
  <sheetViews>
    <sheetView topLeftCell="A13" workbookViewId="0">
      <selection activeCell="E27" sqref="E27"/>
    </sheetView>
  </sheetViews>
  <sheetFormatPr defaultRowHeight="15"/>
  <cols>
    <col min="1" max="1" width="1.140625" customWidth="1"/>
    <col min="2" max="2" width="3.7109375" customWidth="1"/>
    <col min="3" max="3" width="7.7109375" customWidth="1"/>
    <col min="4" max="4" width="17.7109375" customWidth="1"/>
    <col min="5" max="5" width="35.7109375" customWidth="1"/>
    <col min="6" max="11" width="6.7109375" customWidth="1"/>
    <col min="12" max="14" width="12.7109375" customWidth="1"/>
    <col min="15" max="15" width="25.7109375" customWidth="1"/>
  </cols>
  <sheetData>
    <row r="1" spans="1:30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2" t="s">
        <v>58</v>
      </c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</row>
    <row r="2" spans="1:30">
      <c r="A2" s="51"/>
      <c r="B2" s="96" t="s">
        <v>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</row>
    <row r="3" spans="1:30">
      <c r="A3" s="51"/>
      <c r="B3" s="51" t="s">
        <v>2</v>
      </c>
      <c r="C3" s="51" t="s">
        <v>3</v>
      </c>
      <c r="D3" s="53"/>
      <c r="E3" s="54"/>
      <c r="F3" s="51"/>
      <c r="G3" s="54"/>
      <c r="H3" s="51"/>
      <c r="I3" s="51"/>
      <c r="J3" s="51"/>
      <c r="K3" s="51"/>
      <c r="L3" s="51"/>
      <c r="M3" s="51"/>
      <c r="N3" s="51"/>
      <c r="O3" s="52"/>
      <c r="P3" s="55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</row>
    <row r="4" spans="1:30">
      <c r="A4" s="56"/>
      <c r="B4" s="97" t="s">
        <v>4</v>
      </c>
      <c r="C4" s="98" t="s">
        <v>5</v>
      </c>
      <c r="D4" s="97" t="s">
        <v>6</v>
      </c>
      <c r="E4" s="97" t="s">
        <v>7</v>
      </c>
      <c r="F4" s="97" t="s">
        <v>8</v>
      </c>
      <c r="G4" s="100" t="s">
        <v>9</v>
      </c>
      <c r="H4" s="100"/>
      <c r="I4" s="100"/>
      <c r="J4" s="100"/>
      <c r="K4" s="100"/>
      <c r="L4" s="101" t="s">
        <v>10</v>
      </c>
      <c r="M4" s="103" t="s">
        <v>11</v>
      </c>
      <c r="N4" s="105" t="s">
        <v>12</v>
      </c>
      <c r="O4" s="97" t="s">
        <v>13</v>
      </c>
      <c r="P4" s="57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</row>
    <row r="5" spans="1:30">
      <c r="A5" s="58"/>
      <c r="B5" s="97"/>
      <c r="C5" s="99"/>
      <c r="D5" s="97"/>
      <c r="E5" s="97"/>
      <c r="F5" s="97"/>
      <c r="G5" s="59" t="s">
        <v>14</v>
      </c>
      <c r="H5" s="59" t="s">
        <v>15</v>
      </c>
      <c r="I5" s="59" t="s">
        <v>16</v>
      </c>
      <c r="J5" s="59" t="s">
        <v>17</v>
      </c>
      <c r="K5" s="59" t="s">
        <v>18</v>
      </c>
      <c r="L5" s="102"/>
      <c r="M5" s="104"/>
      <c r="N5" s="105"/>
      <c r="O5" s="97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</row>
    <row r="6" spans="1:30">
      <c r="A6" s="56"/>
      <c r="B6" s="60">
        <v>1</v>
      </c>
      <c r="C6" s="60">
        <v>2</v>
      </c>
      <c r="D6" s="60">
        <v>3</v>
      </c>
      <c r="E6" s="60">
        <v>4</v>
      </c>
      <c r="F6" s="60">
        <v>5</v>
      </c>
      <c r="G6" s="60">
        <v>6</v>
      </c>
      <c r="H6" s="60">
        <v>7</v>
      </c>
      <c r="I6" s="60">
        <v>8</v>
      </c>
      <c r="J6" s="60">
        <v>9</v>
      </c>
      <c r="K6" s="60">
        <v>10</v>
      </c>
      <c r="L6" s="60">
        <v>11</v>
      </c>
      <c r="M6" s="60">
        <v>12</v>
      </c>
      <c r="N6" s="60">
        <v>13</v>
      </c>
      <c r="O6" s="60">
        <v>14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</row>
    <row r="7" spans="1:30" ht="142.5" customHeight="1">
      <c r="A7" s="51"/>
      <c r="B7" s="61">
        <v>1</v>
      </c>
      <c r="C7" s="61" t="s">
        <v>23</v>
      </c>
      <c r="D7" s="62" t="s">
        <v>24</v>
      </c>
      <c r="E7" s="24" t="s">
        <v>49</v>
      </c>
      <c r="F7" s="63" t="s">
        <v>21</v>
      </c>
      <c r="G7" s="64">
        <v>0</v>
      </c>
      <c r="H7" s="64">
        <v>4</v>
      </c>
      <c r="I7" s="64">
        <v>0</v>
      </c>
      <c r="J7" s="64">
        <v>0</v>
      </c>
      <c r="K7" s="64">
        <v>4</v>
      </c>
      <c r="L7" s="65">
        <v>12500</v>
      </c>
      <c r="M7" s="65">
        <v>50000</v>
      </c>
      <c r="N7" s="65">
        <f>M7*1.18</f>
        <v>59000</v>
      </c>
      <c r="O7" s="62" t="s">
        <v>59</v>
      </c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</row>
    <row r="8" spans="1:30" ht="68.25" customHeight="1">
      <c r="A8" s="51"/>
      <c r="B8" s="61">
        <v>2</v>
      </c>
      <c r="C8" s="61" t="s">
        <v>32</v>
      </c>
      <c r="D8" s="62" t="s">
        <v>33</v>
      </c>
      <c r="E8" s="50" t="s">
        <v>56</v>
      </c>
      <c r="F8" s="63" t="s">
        <v>21</v>
      </c>
      <c r="G8" s="64">
        <v>0</v>
      </c>
      <c r="H8" s="64">
        <v>0</v>
      </c>
      <c r="I8" s="64">
        <v>1</v>
      </c>
      <c r="J8" s="64">
        <v>0</v>
      </c>
      <c r="K8" s="64">
        <v>1</v>
      </c>
      <c r="L8" s="65">
        <v>10000</v>
      </c>
      <c r="M8" s="65">
        <v>10000</v>
      </c>
      <c r="N8" s="65">
        <f>M8*1.18</f>
        <v>11800</v>
      </c>
      <c r="O8" s="62" t="s">
        <v>60</v>
      </c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0">
      <c r="A9" s="51"/>
      <c r="B9" s="66"/>
      <c r="C9" s="67"/>
      <c r="D9" s="68"/>
      <c r="E9" s="68"/>
      <c r="F9" s="67"/>
      <c r="G9" s="67"/>
      <c r="H9" s="67"/>
      <c r="I9" s="67"/>
      <c r="J9" s="67"/>
      <c r="K9" s="67"/>
      <c r="L9" s="69"/>
      <c r="M9" s="70">
        <v>60000</v>
      </c>
      <c r="N9" s="70">
        <f>SUM(N7:N8)</f>
        <v>70800</v>
      </c>
      <c r="O9" s="7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</row>
    <row r="10" spans="1:30">
      <c r="A10" s="51"/>
      <c r="B10" s="72"/>
      <c r="C10" s="72"/>
      <c r="D10" s="71"/>
      <c r="E10" s="71"/>
      <c r="F10" s="72"/>
      <c r="G10" s="72"/>
      <c r="H10" s="72"/>
      <c r="I10" s="72"/>
      <c r="J10" s="72"/>
      <c r="K10" s="72"/>
      <c r="L10" s="72"/>
      <c r="M10" s="72" t="s">
        <v>35</v>
      </c>
      <c r="N10" s="74">
        <f>N9-M9</f>
        <v>10800</v>
      </c>
      <c r="O10" s="7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30">
      <c r="A11" s="51"/>
      <c r="B11" s="106" t="s">
        <v>61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</row>
    <row r="12" spans="1:30">
      <c r="A12" s="25"/>
      <c r="B12" s="87" t="s">
        <v>36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9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>
      <c r="A13" s="25"/>
      <c r="B13" s="90" t="s">
        <v>37</v>
      </c>
      <c r="C13" s="91"/>
      <c r="D13" s="92"/>
      <c r="E13" s="87" t="s">
        <v>53</v>
      </c>
      <c r="F13" s="88"/>
      <c r="G13" s="88"/>
      <c r="H13" s="88"/>
      <c r="I13" s="88"/>
      <c r="J13" s="88"/>
      <c r="K13" s="88"/>
      <c r="L13" s="88"/>
      <c r="M13" s="88"/>
      <c r="N13" s="88"/>
      <c r="O13" s="89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</row>
    <row r="14" spans="1:30" ht="31.5" customHeight="1">
      <c r="A14" s="25"/>
      <c r="B14" s="90" t="s">
        <v>38</v>
      </c>
      <c r="C14" s="91"/>
      <c r="D14" s="92"/>
      <c r="E14" s="93" t="s">
        <v>39</v>
      </c>
      <c r="F14" s="94"/>
      <c r="G14" s="94"/>
      <c r="H14" s="94"/>
      <c r="I14" s="94"/>
      <c r="J14" s="94"/>
      <c r="K14" s="94"/>
      <c r="L14" s="94"/>
      <c r="M14" s="94"/>
      <c r="N14" s="94"/>
      <c r="O14" s="95"/>
      <c r="P14" s="27"/>
      <c r="Q14" s="27"/>
      <c r="R14" s="27"/>
      <c r="S14" s="27"/>
      <c r="T14" s="27"/>
      <c r="U14" s="27"/>
      <c r="V14" s="25"/>
      <c r="W14" s="25"/>
      <c r="X14" s="25"/>
      <c r="Y14" s="25"/>
      <c r="Z14" s="25"/>
      <c r="AA14" s="25"/>
      <c r="AB14" s="25"/>
      <c r="AC14" s="25"/>
      <c r="AD14" s="25"/>
    </row>
    <row r="15" spans="1:30" ht="93" customHeight="1">
      <c r="A15" s="25"/>
      <c r="B15" s="90" t="s">
        <v>40</v>
      </c>
      <c r="C15" s="91"/>
      <c r="D15" s="92"/>
      <c r="E15" s="93" t="s">
        <v>69</v>
      </c>
      <c r="F15" s="94"/>
      <c r="G15" s="94"/>
      <c r="H15" s="94"/>
      <c r="I15" s="94"/>
      <c r="J15" s="94"/>
      <c r="K15" s="94"/>
      <c r="L15" s="94"/>
      <c r="M15" s="94"/>
      <c r="N15" s="94"/>
      <c r="O15" s="9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</row>
    <row r="16" spans="1:30" ht="15" customHeight="1">
      <c r="A16" s="25"/>
      <c r="B16" s="90" t="s">
        <v>41</v>
      </c>
      <c r="C16" s="91"/>
      <c r="D16" s="92"/>
      <c r="E16" s="87" t="s">
        <v>55</v>
      </c>
      <c r="F16" s="88"/>
      <c r="G16" s="88"/>
      <c r="H16" s="88"/>
      <c r="I16" s="88"/>
      <c r="J16" s="88"/>
      <c r="K16" s="88"/>
      <c r="L16" s="88"/>
      <c r="M16" s="88"/>
      <c r="N16" s="88"/>
      <c r="O16" s="89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</row>
    <row r="17" spans="1:30">
      <c r="A17" s="25"/>
      <c r="B17" s="90" t="s">
        <v>42</v>
      </c>
      <c r="C17" s="91"/>
      <c r="D17" s="92"/>
      <c r="E17" s="46" t="s">
        <v>54</v>
      </c>
      <c r="F17" s="47"/>
      <c r="G17" s="47"/>
      <c r="H17" s="47"/>
      <c r="I17" s="47"/>
      <c r="J17" s="47"/>
      <c r="K17" s="47"/>
      <c r="L17" s="47"/>
      <c r="M17" s="47"/>
      <c r="N17" s="47"/>
      <c r="O17" s="48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</row>
    <row r="18" spans="1:30">
      <c r="A18" s="25"/>
      <c r="B18" s="82" t="s">
        <v>43</v>
      </c>
      <c r="C18" s="82"/>
      <c r="D18" s="82"/>
      <c r="E18" s="107" t="s">
        <v>72</v>
      </c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>
      <c r="A19" s="25"/>
      <c r="B19" s="82" t="s">
        <v>44</v>
      </c>
      <c r="C19" s="82"/>
      <c r="D19" s="82"/>
      <c r="E19" s="75" t="s">
        <v>57</v>
      </c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</row>
    <row r="21" spans="1:30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</row>
    <row r="22" spans="1:30">
      <c r="A22" s="25"/>
      <c r="B22" s="25"/>
      <c r="C22" s="25"/>
      <c r="D22" s="28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</row>
    <row r="23" spans="1:30">
      <c r="A23" s="25"/>
      <c r="B23" s="25"/>
      <c r="C23" s="25"/>
      <c r="D23" s="28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</row>
    <row r="24" spans="1:30">
      <c r="A24" s="25"/>
      <c r="B24" s="25"/>
      <c r="C24" s="25"/>
      <c r="D24" s="28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</row>
  </sheetData>
  <mergeCells count="26">
    <mergeCell ref="E13:O13"/>
    <mergeCell ref="B19:D19"/>
    <mergeCell ref="E19:O19"/>
    <mergeCell ref="B15:D15"/>
    <mergeCell ref="E15:O15"/>
    <mergeCell ref="B16:D16"/>
    <mergeCell ref="E16:O16"/>
    <mergeCell ref="B17:D17"/>
    <mergeCell ref="B18:D18"/>
    <mergeCell ref="E18:O18"/>
    <mergeCell ref="B14:D14"/>
    <mergeCell ref="E14:O14"/>
    <mergeCell ref="B2:O2"/>
    <mergeCell ref="B4:B5"/>
    <mergeCell ref="C4:C5"/>
    <mergeCell ref="D4:D5"/>
    <mergeCell ref="E4:E5"/>
    <mergeCell ref="F4:F5"/>
    <mergeCell ref="G4:K4"/>
    <mergeCell ref="L4:L5"/>
    <mergeCell ref="M4:M5"/>
    <mergeCell ref="N4:N5"/>
    <mergeCell ref="O4:O5"/>
    <mergeCell ref="B11:O11"/>
    <mergeCell ref="B12:O12"/>
    <mergeCell ref="B13:D13"/>
  </mergeCells>
  <pageMargins left="0" right="0" top="0" bottom="0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23"/>
  <sheetViews>
    <sheetView tabSelected="1" topLeftCell="A10" workbookViewId="0">
      <selection activeCell="F21" sqref="F21"/>
    </sheetView>
  </sheetViews>
  <sheetFormatPr defaultRowHeight="15"/>
  <cols>
    <col min="1" max="1" width="0.85546875" customWidth="1"/>
    <col min="2" max="2" width="3.7109375" customWidth="1"/>
    <col min="3" max="3" width="7.7109375" customWidth="1"/>
    <col min="4" max="4" width="17.7109375" customWidth="1"/>
    <col min="5" max="5" width="35.7109375" customWidth="1"/>
    <col min="6" max="11" width="6.7109375" customWidth="1"/>
    <col min="12" max="14" width="12.7109375" customWidth="1"/>
    <col min="15" max="15" width="25.7109375" customWidth="1"/>
  </cols>
  <sheetData>
    <row r="1" spans="1:30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2" t="s">
        <v>62</v>
      </c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</row>
    <row r="2" spans="1:30">
      <c r="A2" s="51"/>
      <c r="B2" s="96" t="s">
        <v>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</row>
    <row r="3" spans="1:30">
      <c r="A3" s="51"/>
      <c r="B3" s="51" t="s">
        <v>2</v>
      </c>
      <c r="C3" s="51" t="s">
        <v>3</v>
      </c>
      <c r="D3" s="53"/>
      <c r="E3" s="54"/>
      <c r="F3" s="51"/>
      <c r="G3" s="54"/>
      <c r="H3" s="51"/>
      <c r="I3" s="51"/>
      <c r="J3" s="51"/>
      <c r="K3" s="51"/>
      <c r="L3" s="51"/>
      <c r="M3" s="51"/>
      <c r="N3" s="51"/>
      <c r="O3" s="52"/>
      <c r="P3" s="55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</row>
    <row r="4" spans="1:30">
      <c r="A4" s="56"/>
      <c r="B4" s="97" t="s">
        <v>4</v>
      </c>
      <c r="C4" s="98" t="s">
        <v>5</v>
      </c>
      <c r="D4" s="97" t="s">
        <v>6</v>
      </c>
      <c r="E4" s="97" t="s">
        <v>7</v>
      </c>
      <c r="F4" s="97" t="s">
        <v>8</v>
      </c>
      <c r="G4" s="100" t="s">
        <v>9</v>
      </c>
      <c r="H4" s="100"/>
      <c r="I4" s="100"/>
      <c r="J4" s="100"/>
      <c r="K4" s="100"/>
      <c r="L4" s="101" t="s">
        <v>10</v>
      </c>
      <c r="M4" s="103" t="s">
        <v>11</v>
      </c>
      <c r="N4" s="105" t="s">
        <v>12</v>
      </c>
      <c r="O4" s="97" t="s">
        <v>13</v>
      </c>
      <c r="P4" s="57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</row>
    <row r="5" spans="1:30">
      <c r="A5" s="58"/>
      <c r="B5" s="97"/>
      <c r="C5" s="99"/>
      <c r="D5" s="97"/>
      <c r="E5" s="97"/>
      <c r="F5" s="97"/>
      <c r="G5" s="59" t="s">
        <v>14</v>
      </c>
      <c r="H5" s="59" t="s">
        <v>15</v>
      </c>
      <c r="I5" s="59" t="s">
        <v>16</v>
      </c>
      <c r="J5" s="59" t="s">
        <v>17</v>
      </c>
      <c r="K5" s="59" t="s">
        <v>18</v>
      </c>
      <c r="L5" s="102"/>
      <c r="M5" s="104"/>
      <c r="N5" s="105"/>
      <c r="O5" s="97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</row>
    <row r="6" spans="1:30">
      <c r="A6" s="56"/>
      <c r="B6" s="60">
        <v>1</v>
      </c>
      <c r="C6" s="60">
        <v>2</v>
      </c>
      <c r="D6" s="60">
        <v>3</v>
      </c>
      <c r="E6" s="60">
        <v>4</v>
      </c>
      <c r="F6" s="60">
        <v>5</v>
      </c>
      <c r="G6" s="60">
        <v>6</v>
      </c>
      <c r="H6" s="60">
        <v>7</v>
      </c>
      <c r="I6" s="60">
        <v>8</v>
      </c>
      <c r="J6" s="60">
        <v>9</v>
      </c>
      <c r="K6" s="60">
        <v>10</v>
      </c>
      <c r="L6" s="60">
        <v>11</v>
      </c>
      <c r="M6" s="60">
        <v>12</v>
      </c>
      <c r="N6" s="60">
        <v>13</v>
      </c>
      <c r="O6" s="60">
        <v>14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</row>
    <row r="7" spans="1:30" ht="140.25" customHeight="1">
      <c r="A7" s="51"/>
      <c r="B7" s="61">
        <v>1</v>
      </c>
      <c r="C7" s="61" t="s">
        <v>29</v>
      </c>
      <c r="D7" s="62" t="s">
        <v>30</v>
      </c>
      <c r="E7" s="24" t="s">
        <v>51</v>
      </c>
      <c r="F7" s="63" t="s">
        <v>21</v>
      </c>
      <c r="G7" s="64" t="s">
        <v>66</v>
      </c>
      <c r="H7" s="64" t="s">
        <v>65</v>
      </c>
      <c r="I7" s="64">
        <v>0</v>
      </c>
      <c r="J7" s="64">
        <v>0</v>
      </c>
      <c r="K7" s="64">
        <v>12</v>
      </c>
      <c r="L7" s="65">
        <v>7500</v>
      </c>
      <c r="M7" s="65">
        <v>90000</v>
      </c>
      <c r="N7" s="65">
        <f>M7*1.18</f>
        <v>106200</v>
      </c>
      <c r="O7" s="62" t="s">
        <v>63</v>
      </c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</row>
    <row r="8" spans="1:30">
      <c r="A8" s="51"/>
      <c r="B8" s="66"/>
      <c r="C8" s="67"/>
      <c r="D8" s="68"/>
      <c r="E8" s="68"/>
      <c r="F8" s="67"/>
      <c r="G8" s="67"/>
      <c r="H8" s="67"/>
      <c r="I8" s="67"/>
      <c r="J8" s="67"/>
      <c r="K8" s="67"/>
      <c r="L8" s="69"/>
      <c r="M8" s="70">
        <v>90000</v>
      </c>
      <c r="N8" s="70">
        <f>SUM(N7)</f>
        <v>106200</v>
      </c>
      <c r="O8" s="7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0">
      <c r="A9" s="51"/>
      <c r="B9" s="72"/>
      <c r="C9" s="72"/>
      <c r="D9" s="71"/>
      <c r="E9" s="71"/>
      <c r="F9" s="72"/>
      <c r="G9" s="72"/>
      <c r="H9" s="72"/>
      <c r="I9" s="72"/>
      <c r="J9" s="72"/>
      <c r="K9" s="72"/>
      <c r="L9" s="72"/>
      <c r="M9" s="72" t="s">
        <v>35</v>
      </c>
      <c r="N9" s="73"/>
      <c r="O9" s="7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</row>
    <row r="10" spans="1:30">
      <c r="A10" s="51"/>
      <c r="B10" s="106" t="s">
        <v>67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30">
      <c r="A11" s="25"/>
      <c r="B11" s="87" t="s">
        <v>36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9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</row>
    <row r="12" spans="1:30">
      <c r="A12" s="25"/>
      <c r="B12" s="90" t="s">
        <v>37</v>
      </c>
      <c r="C12" s="91"/>
      <c r="D12" s="92"/>
      <c r="E12" s="87" t="s">
        <v>64</v>
      </c>
      <c r="F12" s="88"/>
      <c r="G12" s="88"/>
      <c r="H12" s="88"/>
      <c r="I12" s="88"/>
      <c r="J12" s="88"/>
      <c r="K12" s="88"/>
      <c r="L12" s="88"/>
      <c r="M12" s="88"/>
      <c r="N12" s="88"/>
      <c r="O12" s="89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 ht="31.5" customHeight="1">
      <c r="A13" s="25"/>
      <c r="B13" s="90" t="s">
        <v>38</v>
      </c>
      <c r="C13" s="91"/>
      <c r="D13" s="92"/>
      <c r="E13" s="93" t="s">
        <v>39</v>
      </c>
      <c r="F13" s="94"/>
      <c r="G13" s="94"/>
      <c r="H13" s="94"/>
      <c r="I13" s="94"/>
      <c r="J13" s="94"/>
      <c r="K13" s="94"/>
      <c r="L13" s="94"/>
      <c r="M13" s="94"/>
      <c r="N13" s="94"/>
      <c r="O13" s="95"/>
      <c r="P13" s="27"/>
      <c r="Q13" s="27"/>
      <c r="R13" s="27"/>
      <c r="S13" s="27"/>
      <c r="T13" s="27"/>
      <c r="U13" s="27"/>
      <c r="V13" s="25"/>
      <c r="W13" s="25"/>
      <c r="X13" s="25"/>
      <c r="Y13" s="25"/>
      <c r="Z13" s="25"/>
      <c r="AA13" s="25"/>
      <c r="AB13" s="25"/>
      <c r="AC13" s="25"/>
      <c r="AD13" s="25"/>
    </row>
    <row r="14" spans="1:30" ht="91.5" customHeight="1">
      <c r="A14" s="25"/>
      <c r="B14" s="90" t="s">
        <v>40</v>
      </c>
      <c r="C14" s="91"/>
      <c r="D14" s="92"/>
      <c r="E14" s="93" t="s">
        <v>69</v>
      </c>
      <c r="F14" s="94"/>
      <c r="G14" s="94"/>
      <c r="H14" s="94"/>
      <c r="I14" s="94"/>
      <c r="J14" s="94"/>
      <c r="K14" s="94"/>
      <c r="L14" s="94"/>
      <c r="M14" s="94"/>
      <c r="N14" s="94"/>
      <c r="O14" s="9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</row>
    <row r="15" spans="1:30" ht="15" customHeight="1">
      <c r="A15" s="25"/>
      <c r="B15" s="90" t="s">
        <v>41</v>
      </c>
      <c r="C15" s="91"/>
      <c r="D15" s="92"/>
      <c r="E15" s="87" t="s">
        <v>55</v>
      </c>
      <c r="F15" s="88"/>
      <c r="G15" s="88"/>
      <c r="H15" s="88"/>
      <c r="I15" s="88"/>
      <c r="J15" s="88"/>
      <c r="K15" s="88"/>
      <c r="L15" s="88"/>
      <c r="M15" s="88"/>
      <c r="N15" s="88"/>
      <c r="O15" s="89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</row>
    <row r="16" spans="1:30">
      <c r="A16" s="25"/>
      <c r="B16" s="90" t="s">
        <v>42</v>
      </c>
      <c r="C16" s="91"/>
      <c r="D16" s="92"/>
      <c r="E16" s="46" t="s">
        <v>54</v>
      </c>
      <c r="F16" s="47"/>
      <c r="G16" s="47"/>
      <c r="H16" s="47"/>
      <c r="I16" s="47"/>
      <c r="J16" s="47"/>
      <c r="K16" s="47"/>
      <c r="L16" s="47"/>
      <c r="M16" s="47"/>
      <c r="N16" s="47"/>
      <c r="O16" s="48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</row>
    <row r="17" spans="1:30">
      <c r="A17" s="25"/>
      <c r="B17" s="82" t="s">
        <v>43</v>
      </c>
      <c r="C17" s="82"/>
      <c r="D17" s="82"/>
      <c r="E17" s="107" t="s">
        <v>72</v>
      </c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</row>
    <row r="18" spans="1:30">
      <c r="A18" s="25"/>
      <c r="B18" s="82" t="s">
        <v>44</v>
      </c>
      <c r="C18" s="82"/>
      <c r="D18" s="82"/>
      <c r="E18" s="75" t="s">
        <v>57</v>
      </c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20" spans="1:30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</row>
    <row r="21" spans="1:30">
      <c r="A21" s="25"/>
      <c r="B21" s="25"/>
      <c r="C21" s="25"/>
      <c r="D21" s="28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</row>
    <row r="22" spans="1:30">
      <c r="A22" s="25"/>
      <c r="B22" s="25"/>
      <c r="C22" s="25"/>
      <c r="D22" s="28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</row>
    <row r="23" spans="1:30">
      <c r="A23" s="25"/>
      <c r="B23" s="25"/>
      <c r="C23" s="25"/>
      <c r="D23" s="28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</row>
  </sheetData>
  <mergeCells count="26">
    <mergeCell ref="E12:O12"/>
    <mergeCell ref="B18:D18"/>
    <mergeCell ref="E18:O18"/>
    <mergeCell ref="B14:D14"/>
    <mergeCell ref="E14:O14"/>
    <mergeCell ref="B15:D15"/>
    <mergeCell ref="E15:O15"/>
    <mergeCell ref="B16:D16"/>
    <mergeCell ref="B17:D17"/>
    <mergeCell ref="E17:O17"/>
    <mergeCell ref="B13:D13"/>
    <mergeCell ref="E13:O13"/>
    <mergeCell ref="B2:O2"/>
    <mergeCell ref="B4:B5"/>
    <mergeCell ref="C4:C5"/>
    <mergeCell ref="D4:D5"/>
    <mergeCell ref="E4:E5"/>
    <mergeCell ref="F4:F5"/>
    <mergeCell ref="G4:K4"/>
    <mergeCell ref="L4:L5"/>
    <mergeCell ref="M4:M5"/>
    <mergeCell ref="N4:N5"/>
    <mergeCell ref="O4:O5"/>
    <mergeCell ref="B10:O10"/>
    <mergeCell ref="B11:O11"/>
    <mergeCell ref="B12:D12"/>
  </mergeCells>
  <pageMargins left="0" right="0" top="0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№1.1</vt:lpstr>
      <vt:lpstr>Приложение №1.2</vt:lpstr>
      <vt:lpstr>Приложение №1.3</vt:lpstr>
      <vt:lpstr>Приложение №1.4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2014-04-02T04:43:14Z</dcterms:modified>
</cp:coreProperties>
</file>